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0" windowHeight="5445" activeTab="0"/>
  </bookViews>
  <sheets>
    <sheet name="приложение № 5" sheetId="1" r:id="rId1"/>
  </sheets>
  <externalReferences>
    <externalReference r:id="rId4"/>
  </externalReferences>
  <definedNames>
    <definedName name="bold_col_number">#REF!</definedName>
    <definedName name="Colspan">#REF!</definedName>
    <definedName name="Excel_BuiltIn_Print_Titles_1">'[1]Приложение _1'!#REF!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<sst xmlns="http://schemas.openxmlformats.org/spreadsheetml/2006/main" count="111" uniqueCount="94">
  <si>
    <t>Другие общегосударственные вопросы</t>
  </si>
  <si>
    <t>0503</t>
  </si>
  <si>
    <t>Национальная оборона</t>
  </si>
  <si>
    <t>0200</t>
  </si>
  <si>
    <t>0203</t>
  </si>
  <si>
    <t>0300</t>
  </si>
  <si>
    <t>Национальная безопасность и правохранительная деятельность</t>
  </si>
  <si>
    <t>0314</t>
  </si>
  <si>
    <t>Благоустройство</t>
  </si>
  <si>
    <t>0800</t>
  </si>
  <si>
    <t>Культура</t>
  </si>
  <si>
    <t>0801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</si>
  <si>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</si>
  <si>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</si>
  <si>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</si>
  <si>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</si>
  <si>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</si>
  <si>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</si>
  <si>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</si>
  <si>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</si>
  <si>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Жилищно-коммунальное хозяйство</t>
  </si>
  <si>
    <t>0500</t>
  </si>
  <si>
    <t>Образование</t>
  </si>
  <si>
    <t>0700</t>
  </si>
  <si>
    <t>Общее образование</t>
  </si>
  <si>
    <t>0702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</si>
  <si>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</si>
  <si>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</si>
  <si>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</si>
  <si>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</si>
  <si>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</si>
  <si>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</si>
  <si>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</si>
  <si>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</si>
  <si>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</si>
  <si>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</si>
  <si>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</si>
  <si>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</si>
  <si>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</si>
  <si>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</si>
  <si>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</si>
  <si>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</si>
  <si>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</si>
  <si>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</si>
  <si>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</si>
  <si>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</si>
  <si>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</si>
  <si>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</si>
  <si>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0107</t>
  </si>
  <si>
    <t>Обеспечение проведения выборов и референдумов</t>
  </si>
  <si>
    <t>0707</t>
  </si>
  <si>
    <t>Другие вопросы в области национальной безопасности и правохранительной деятельности</t>
  </si>
  <si>
    <t>Моложёжная политика и оздоровление детей</t>
  </si>
  <si>
    <t>Другие вопросы в области культуры ,кинемотографии и средств массовой информации</t>
  </si>
  <si>
    <t>0806</t>
  </si>
  <si>
    <t>Исполнено</t>
  </si>
  <si>
    <t>Неисполненные назначения</t>
  </si>
  <si>
    <t xml:space="preserve">Утверждённые бюджетные назначения </t>
  </si>
  <si>
    <t>0113</t>
  </si>
  <si>
    <t>Обеспечение пожарной безопасности</t>
  </si>
  <si>
    <t>0310</t>
  </si>
  <si>
    <t>1400</t>
  </si>
  <si>
    <t>1403</t>
  </si>
  <si>
    <t>Прочие межбюджетные трансферты общего характера</t>
  </si>
  <si>
    <t xml:space="preserve">Культура, кинематография </t>
  </si>
  <si>
    <t>Мобилизационнаая и вневойсковая подготовка</t>
  </si>
  <si>
    <t>Приложение  5</t>
  </si>
  <si>
    <t>0400</t>
  </si>
  <si>
    <t>Национальная экономика</t>
  </si>
  <si>
    <t>Дорожное хозяйство(дорожные фонды)</t>
  </si>
  <si>
    <t>0409</t>
  </si>
  <si>
    <t>Другие вопросы в области национальной экономики</t>
  </si>
  <si>
    <t>0412</t>
  </si>
  <si>
    <t>Коммунальное хозяйство</t>
  </si>
  <si>
    <t>0502</t>
  </si>
  <si>
    <t>Всего</t>
  </si>
  <si>
    <t>0900</t>
  </si>
  <si>
    <t>0909</t>
  </si>
  <si>
    <t>Здравохранение</t>
  </si>
  <si>
    <t>Другие вопросы в области здравохранения</t>
  </si>
  <si>
    <t>Социальная политика</t>
  </si>
  <si>
    <t>20</t>
  </si>
  <si>
    <t>1000</t>
  </si>
  <si>
    <t>Социальное обеспечение населения</t>
  </si>
  <si>
    <t>1003</t>
  </si>
  <si>
    <t>0111</t>
  </si>
  <si>
    <t>Резервные фонды</t>
  </si>
  <si>
    <t>Национальная безопасность и првоохранительная деятельность</t>
  </si>
  <si>
    <t xml:space="preserve">Межбюджетные трансферты общего характера </t>
  </si>
  <si>
    <t>21</t>
  </si>
  <si>
    <t>24</t>
  </si>
  <si>
    <t>25</t>
  </si>
  <si>
    <t xml:space="preserve">Распределение расходов  бюджета поселения по разделам и подразделам классификации расходов бюджетов Российской Федерации за 2018 год </t>
  </si>
  <si>
    <t>к решению сессии Совета депутатов №42-104Р от 17.06.2019 "Об исполнении бюджета поселения за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</si>
</sst>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  <numFmt numFmtId="173" formatCode="#,##0.00&quot;р.&quot;"/>
    <numFmt numFmtId="174" formatCode="#,##0.00_р_."/>
  </numFmts>
  <fonts count="42">
    <font>
      <sz val="10"/>
      <name val="Times New Roman"/>
      <family val="0"/>
    </font>
    <font>
      <sz val="10"/>
      <name val="Arial Cyr"/>
      <family val="2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Helv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3" applyFont="1" applyFill="1" applyAlignment="1">
      <alignment horizontal="left" vertical="top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wrapText="1"/>
      <protection/>
    </xf>
    <xf numFmtId="4" fontId="7" fillId="0" borderId="11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74" fontId="6" fillId="0" borderId="10" xfId="53" applyNumberFormat="1" applyFont="1" applyFill="1" applyBorder="1" applyAlignment="1">
      <alignment horizontal="center" wrapText="1"/>
      <protection/>
    </xf>
    <xf numFmtId="174" fontId="6" fillId="0" borderId="10" xfId="53" applyNumberFormat="1" applyFont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7" fillId="0" borderId="13" xfId="0" applyNumberFormat="1" applyFont="1" applyBorder="1" applyAlignment="1" applyProtection="1">
      <alignment horizontal="center"/>
      <protection/>
    </xf>
    <xf numFmtId="4" fontId="7" fillId="0" borderId="14" xfId="0" applyNumberFormat="1" applyFont="1" applyBorder="1" applyAlignment="1" applyProtection="1">
      <alignment horizontal="center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5" xfId="53" applyNumberFormat="1" applyFont="1" applyBorder="1" applyAlignment="1">
      <alignment horizontal="center"/>
      <protection/>
    </xf>
    <xf numFmtId="174" fontId="6" fillId="0" borderId="15" xfId="53" applyNumberFormat="1" applyFont="1" applyFill="1" applyBorder="1" applyAlignment="1">
      <alignment horizontal="center" wrapText="1"/>
      <protection/>
    </xf>
    <xf numFmtId="174" fontId="6" fillId="0" borderId="15" xfId="53" applyNumberFormat="1" applyFont="1" applyBorder="1" applyAlignment="1">
      <alignment horizont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/>
      <protection/>
    </xf>
    <xf numFmtId="174" fontId="6" fillId="0" borderId="11" xfId="53" applyNumberFormat="1" applyFont="1" applyFill="1" applyBorder="1" applyAlignment="1">
      <alignment horizontal="center"/>
      <protection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0" xfId="0" applyFont="1" applyAlignment="1">
      <alignment horizontal="right" wrapText="1"/>
    </xf>
    <xf numFmtId="0" fontId="6" fillId="0" borderId="0" xfId="53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.&#1082;%20&#1056;&#1077;&#1096;.&#1089;&#1077;&#1089;&#1089;.&#1054;%20&#1088;&#1072;&#1081;&#1086;&#1085;.&#1073;&#1102;&#1076;&#1078;.&#1085;&#1072;%2020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_1"/>
      <sheetName val="перечень к соб.дох."/>
      <sheetName val="перечень подвида дох"/>
      <sheetName val="адм_ подробн_ с безвозм"/>
      <sheetName val="Приложение_ 2"/>
      <sheetName val="прил _3"/>
      <sheetName val="нормативы"/>
      <sheetName val="прил_4"/>
      <sheetName val="пр_ 5"/>
      <sheetName val="пр_6"/>
      <sheetName val="Прилож_ 7"/>
      <sheetName val="публичные обязательства"/>
      <sheetName val="пр_8 ведомств программы"/>
      <sheetName val="Пр_ 9 целевые программы"/>
      <sheetName val="Пр_  приостановленные   "/>
      <sheetName val="пр_11"/>
      <sheetName val="Прил 12"/>
      <sheetName val="пр_19 "/>
      <sheetName val="Пр_20"/>
      <sheetName val="Пр_15"/>
      <sheetName val="пр "/>
      <sheetName val="Пр_14"/>
      <sheetName val="пр 17"/>
      <sheetName val="Пр"/>
      <sheetName val="пр_18"/>
      <sheetName val="Пр19"/>
      <sheetName val="Пр_21"/>
      <sheetName val="пр_ 21 "/>
      <sheetName val="пр 22"/>
      <sheetName val="пр_ 23"/>
      <sheetName val="пр_24"/>
      <sheetName val="пр_25"/>
      <sheetName val="пр 26"/>
      <sheetName val="пр_27"/>
      <sheetName val="Пр28"/>
      <sheetName val="пр 29"/>
      <sheetName val="кап_ рас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D2" sqref="D2:G2"/>
    </sheetView>
  </sheetViews>
  <sheetFormatPr defaultColWidth="9.33203125" defaultRowHeight="12.75"/>
  <cols>
    <col min="1" max="1" width="5.66015625" style="2" customWidth="1"/>
    <col min="2" max="2" width="9.33203125" style="2" customWidth="1"/>
    <col min="3" max="3" width="58.33203125" style="2" customWidth="1"/>
    <col min="4" max="4" width="10.66015625" style="2" customWidth="1"/>
    <col min="5" max="5" width="21.16015625" style="2" customWidth="1"/>
    <col min="6" max="6" width="19.83203125" style="2" customWidth="1"/>
    <col min="7" max="7" width="19.33203125" style="2" customWidth="1"/>
    <col min="8" max="16384" width="9.33203125" style="2" customWidth="1"/>
  </cols>
  <sheetData>
    <row r="1" spans="2:9" ht="15.75">
      <c r="B1" s="1"/>
      <c r="C1" s="1"/>
      <c r="D1" s="1"/>
      <c r="E1" s="1"/>
      <c r="F1" s="33" t="s">
        <v>66</v>
      </c>
      <c r="G1" s="33"/>
      <c r="H1" s="1"/>
      <c r="I1" s="1"/>
    </row>
    <row r="2" spans="2:9" ht="37.5" customHeight="1">
      <c r="B2" s="1"/>
      <c r="C2" s="1"/>
      <c r="D2" s="37" t="s">
        <v>93</v>
      </c>
      <c r="E2" s="37"/>
      <c r="F2" s="37"/>
      <c r="G2" s="37"/>
      <c r="H2" s="1"/>
      <c r="I2" s="1"/>
    </row>
    <row r="3" spans="2:9" ht="15.75">
      <c r="B3" s="3"/>
      <c r="C3" s="4"/>
      <c r="D3" s="5"/>
      <c r="E3" s="38"/>
      <c r="F3" s="35"/>
      <c r="G3" s="35"/>
      <c r="H3" s="1"/>
      <c r="I3" s="1"/>
    </row>
    <row r="4" spans="2:9" ht="15.75" hidden="1">
      <c r="B4" s="6"/>
      <c r="C4" s="5"/>
      <c r="D4" s="33"/>
      <c r="E4" s="33"/>
      <c r="F4" s="33"/>
      <c r="G4" s="33"/>
      <c r="H4" s="1"/>
      <c r="I4" s="1"/>
    </row>
    <row r="5" spans="2:9" ht="42.75" customHeight="1">
      <c r="B5" s="34" t="s">
        <v>92</v>
      </c>
      <c r="C5" s="34"/>
      <c r="D5" s="34"/>
      <c r="E5" s="34"/>
      <c r="F5" s="35"/>
      <c r="G5" s="35"/>
      <c r="H5" s="1"/>
      <c r="I5" s="1"/>
    </row>
    <row r="6" spans="2:9" ht="15.75" hidden="1">
      <c r="B6" s="7"/>
      <c r="C6" s="8"/>
      <c r="D6" s="8"/>
      <c r="E6" s="8"/>
      <c r="F6" s="1"/>
      <c r="G6" s="1"/>
      <c r="H6" s="1"/>
      <c r="I6" s="1"/>
    </row>
    <row r="7" spans="2:9" ht="57.75" customHeight="1">
      <c r="B7" s="9" t="s">
        <v>26</v>
      </c>
      <c r="C7" s="9" t="s">
        <v>12</v>
      </c>
      <c r="D7" s="10" t="s">
        <v>13</v>
      </c>
      <c r="E7" s="11" t="s">
        <v>57</v>
      </c>
      <c r="F7" s="25" t="s">
        <v>55</v>
      </c>
      <c r="G7" s="29" t="s">
        <v>56</v>
      </c>
      <c r="H7" s="32"/>
      <c r="I7" s="1"/>
    </row>
    <row r="8" spans="2:9" ht="15.75">
      <c r="B8" s="12"/>
      <c r="C8" s="13" t="s">
        <v>27</v>
      </c>
      <c r="D8" s="13" t="s">
        <v>28</v>
      </c>
      <c r="E8" s="13" t="s">
        <v>29</v>
      </c>
      <c r="F8" s="26" t="s">
        <v>30</v>
      </c>
      <c r="G8" s="30" t="s">
        <v>31</v>
      </c>
      <c r="H8" s="32"/>
      <c r="I8" s="1"/>
    </row>
    <row r="9" spans="2:9" ht="17.25" customHeight="1">
      <c r="B9" s="12" t="s">
        <v>27</v>
      </c>
      <c r="C9" s="14" t="s">
        <v>14</v>
      </c>
      <c r="D9" s="13" t="s">
        <v>15</v>
      </c>
      <c r="E9" s="23">
        <v>5682223.45</v>
      </c>
      <c r="F9" s="24">
        <v>5560021.98</v>
      </c>
      <c r="G9" s="17">
        <f>IF(OR(E9="-",IF(F9="-",0,F9)&gt;=IF(E9="-",0,E9)),"-",IF(E9="-",0,E9)-IF(F9="-",0,F9))</f>
        <v>122201.46999999974</v>
      </c>
      <c r="H9" s="32"/>
      <c r="I9" s="1"/>
    </row>
    <row r="10" spans="2:9" ht="49.5" customHeight="1">
      <c r="B10" s="12" t="s">
        <v>28</v>
      </c>
      <c r="C10" s="14" t="s">
        <v>16</v>
      </c>
      <c r="D10" s="15" t="s">
        <v>17</v>
      </c>
      <c r="E10" s="17">
        <v>647295</v>
      </c>
      <c r="F10" s="18">
        <v>647294.68</v>
      </c>
      <c r="G10" s="17">
        <f>IF(OR(E10="-",IF(F10="-",0,F10)&gt;=IF(E10="-",0,E10)),"-",IF(E10="-",0,E10)-IF(F10="-",0,F10))</f>
        <v>0.31999999994877726</v>
      </c>
      <c r="H10" s="32"/>
      <c r="I10" s="1"/>
    </row>
    <row r="11" spans="2:9" ht="68.25" customHeight="1">
      <c r="B11" s="12" t="s">
        <v>29</v>
      </c>
      <c r="C11" s="14" t="s">
        <v>18</v>
      </c>
      <c r="D11" s="15" t="s">
        <v>19</v>
      </c>
      <c r="E11" s="17">
        <v>1447672.45</v>
      </c>
      <c r="F11" s="18">
        <v>1365730.81</v>
      </c>
      <c r="G11" s="17">
        <f>IF(OR(E11="-",IF(F11="-",0,F11)&gt;=IF(E11="-",0,E11)),"-",IF(E11="-",0,E11)-IF(F11="-",0,F11))</f>
        <v>81941.6399999999</v>
      </c>
      <c r="H11" s="32"/>
      <c r="I11" s="1"/>
    </row>
    <row r="12" spans="2:9" ht="14.25" customHeight="1" hidden="1">
      <c r="B12" s="12" t="s">
        <v>30</v>
      </c>
      <c r="C12" s="14" t="s">
        <v>49</v>
      </c>
      <c r="D12" s="15" t="s">
        <v>48</v>
      </c>
      <c r="E12" s="19">
        <v>84465</v>
      </c>
      <c r="F12" s="27">
        <v>84465</v>
      </c>
      <c r="G12" s="31">
        <f aca="true" t="shared" si="0" ref="G12:G41">E12-F12</f>
        <v>0</v>
      </c>
      <c r="H12" s="32"/>
      <c r="I12" s="1"/>
    </row>
    <row r="13" spans="2:9" ht="14.25" customHeight="1" hidden="1">
      <c r="B13" s="12" t="s">
        <v>30</v>
      </c>
      <c r="C13" s="14" t="s">
        <v>49</v>
      </c>
      <c r="D13" s="15" t="s">
        <v>48</v>
      </c>
      <c r="E13" s="19">
        <v>35310.3</v>
      </c>
      <c r="F13" s="27">
        <v>35310.3</v>
      </c>
      <c r="G13" s="31">
        <f t="shared" si="0"/>
        <v>0</v>
      </c>
      <c r="H13" s="32"/>
      <c r="I13" s="1"/>
    </row>
    <row r="14" spans="2:9" ht="20.25" customHeight="1">
      <c r="B14" s="12" t="s">
        <v>30</v>
      </c>
      <c r="C14" s="14" t="s">
        <v>86</v>
      </c>
      <c r="D14" s="15" t="s">
        <v>85</v>
      </c>
      <c r="E14" s="19">
        <v>5000</v>
      </c>
      <c r="F14" s="27">
        <v>0</v>
      </c>
      <c r="G14" s="31">
        <f t="shared" si="0"/>
        <v>5000</v>
      </c>
      <c r="H14" s="32"/>
      <c r="I14" s="1"/>
    </row>
    <row r="15" spans="2:9" ht="15.75" customHeight="1">
      <c r="B15" s="12" t="s">
        <v>31</v>
      </c>
      <c r="C15" s="14" t="s">
        <v>0</v>
      </c>
      <c r="D15" s="15" t="s">
        <v>58</v>
      </c>
      <c r="E15" s="17">
        <v>3582256</v>
      </c>
      <c r="F15" s="18">
        <v>3546996.49</v>
      </c>
      <c r="G15" s="17">
        <f>IF(OR(E15="-",IF(F15="-",0,F15)&gt;=IF(E15="-",0,E15)),"-",IF(E15="-",0,E15)-IF(F15="-",0,F15))</f>
        <v>35259.50999999978</v>
      </c>
      <c r="H15" s="32"/>
      <c r="I15" s="1"/>
    </row>
    <row r="16" spans="2:9" ht="14.25" customHeight="1">
      <c r="B16" s="12" t="s">
        <v>32</v>
      </c>
      <c r="C16" s="14" t="s">
        <v>2</v>
      </c>
      <c r="D16" s="15" t="s">
        <v>3</v>
      </c>
      <c r="E16" s="19">
        <f>E17</f>
        <v>71779.57</v>
      </c>
      <c r="F16" s="27">
        <f>F17</f>
        <v>67554.36</v>
      </c>
      <c r="G16" s="31">
        <f t="shared" si="0"/>
        <v>4225.210000000006</v>
      </c>
      <c r="H16" s="32"/>
      <c r="I16" s="1"/>
    </row>
    <row r="17" spans="2:9" ht="15" customHeight="1">
      <c r="B17" s="12" t="s">
        <v>33</v>
      </c>
      <c r="C17" s="14" t="s">
        <v>65</v>
      </c>
      <c r="D17" s="15" t="s">
        <v>4</v>
      </c>
      <c r="E17" s="17">
        <v>71779.57</v>
      </c>
      <c r="F17" s="18">
        <v>67554.36</v>
      </c>
      <c r="G17" s="17">
        <f>IF(OR(E17="-",IF(F17="-",0,F17)&gt;=IF(E17="-",0,E17)),"-",IF(E17="-",0,E17)-IF(F17="-",0,F17))</f>
        <v>4225.210000000006</v>
      </c>
      <c r="H17" s="32"/>
      <c r="I17" s="1"/>
    </row>
    <row r="18" spans="2:9" ht="34.5" customHeight="1" hidden="1">
      <c r="B18" s="12" t="s">
        <v>35</v>
      </c>
      <c r="C18" s="14" t="s">
        <v>6</v>
      </c>
      <c r="D18" s="15" t="s">
        <v>5</v>
      </c>
      <c r="E18" s="19">
        <f>E19</f>
        <v>29500</v>
      </c>
      <c r="F18" s="27">
        <f>F19</f>
        <v>25000</v>
      </c>
      <c r="G18" s="31">
        <f t="shared" si="0"/>
        <v>4500</v>
      </c>
      <c r="H18" s="32"/>
      <c r="I18" s="1"/>
    </row>
    <row r="19" spans="2:9" ht="18" customHeight="1" hidden="1">
      <c r="B19" s="12" t="s">
        <v>36</v>
      </c>
      <c r="C19" s="14" t="s">
        <v>59</v>
      </c>
      <c r="D19" s="15" t="s">
        <v>60</v>
      </c>
      <c r="E19" s="19">
        <v>29500</v>
      </c>
      <c r="F19" s="27">
        <v>25000</v>
      </c>
      <c r="G19" s="31">
        <f t="shared" si="0"/>
        <v>4500</v>
      </c>
      <c r="H19" s="32"/>
      <c r="I19" s="1"/>
    </row>
    <row r="20" spans="2:9" ht="24.75" customHeight="1" hidden="1">
      <c r="B20" s="12" t="s">
        <v>36</v>
      </c>
      <c r="C20" s="14" t="s">
        <v>51</v>
      </c>
      <c r="D20" s="15" t="s">
        <v>7</v>
      </c>
      <c r="E20" s="19">
        <v>21869</v>
      </c>
      <c r="F20" s="27">
        <v>21869</v>
      </c>
      <c r="G20" s="31">
        <f t="shared" si="0"/>
        <v>0</v>
      </c>
      <c r="H20" s="32"/>
      <c r="I20" s="1"/>
    </row>
    <row r="21" spans="2:9" ht="31.5" customHeight="1">
      <c r="B21" s="12" t="s">
        <v>34</v>
      </c>
      <c r="C21" s="14" t="s">
        <v>87</v>
      </c>
      <c r="D21" s="15" t="s">
        <v>5</v>
      </c>
      <c r="E21" s="19">
        <f>E22</f>
        <v>21197</v>
      </c>
      <c r="F21" s="27">
        <f>F22</f>
        <v>21197</v>
      </c>
      <c r="G21" s="31">
        <f t="shared" si="0"/>
        <v>0</v>
      </c>
      <c r="H21" s="32"/>
      <c r="I21" s="1"/>
    </row>
    <row r="22" spans="2:9" ht="24.75" customHeight="1">
      <c r="B22" s="12" t="s">
        <v>35</v>
      </c>
      <c r="C22" s="14" t="s">
        <v>59</v>
      </c>
      <c r="D22" s="15" t="s">
        <v>60</v>
      </c>
      <c r="E22" s="19">
        <v>21197</v>
      </c>
      <c r="F22" s="27">
        <v>21197</v>
      </c>
      <c r="G22" s="31">
        <f t="shared" si="0"/>
        <v>0</v>
      </c>
      <c r="H22" s="32"/>
      <c r="I22" s="1"/>
    </row>
    <row r="23" spans="2:9" ht="18.75" customHeight="1">
      <c r="B23" s="12" t="s">
        <v>36</v>
      </c>
      <c r="C23" s="14" t="s">
        <v>68</v>
      </c>
      <c r="D23" s="15" t="s">
        <v>67</v>
      </c>
      <c r="E23" s="19">
        <f>E24</f>
        <v>322354.09</v>
      </c>
      <c r="F23" s="27">
        <f>F24</f>
        <v>320452.27</v>
      </c>
      <c r="G23" s="31">
        <f t="shared" si="0"/>
        <v>1901.820000000007</v>
      </c>
      <c r="H23" s="32"/>
      <c r="I23" s="1"/>
    </row>
    <row r="24" spans="2:9" ht="21.75" customHeight="1">
      <c r="B24" s="12" t="s">
        <v>37</v>
      </c>
      <c r="C24" s="14" t="s">
        <v>69</v>
      </c>
      <c r="D24" s="15" t="s">
        <v>70</v>
      </c>
      <c r="E24" s="17">
        <v>322354.09</v>
      </c>
      <c r="F24" s="18">
        <v>320452.27</v>
      </c>
      <c r="G24" s="17">
        <f>IF(OR(E24="-",IF(F24="-",0,F24)&gt;=IF(E24="-",0,E24)),"-",IF(E24="-",0,E24)-IF(F24="-",0,F24))</f>
        <v>1901.820000000007</v>
      </c>
      <c r="H24" s="32"/>
      <c r="I24" s="1"/>
    </row>
    <row r="25" spans="2:9" ht="15.75" customHeight="1" hidden="1">
      <c r="B25" s="12" t="s">
        <v>38</v>
      </c>
      <c r="C25" s="14" t="s">
        <v>71</v>
      </c>
      <c r="D25" s="15" t="s">
        <v>72</v>
      </c>
      <c r="E25" s="19">
        <v>18639.91</v>
      </c>
      <c r="F25" s="27">
        <v>17868</v>
      </c>
      <c r="G25" s="31">
        <f t="shared" si="0"/>
        <v>771.9099999999999</v>
      </c>
      <c r="H25" s="32"/>
      <c r="I25" s="1"/>
    </row>
    <row r="26" spans="2:9" ht="18.75" customHeight="1">
      <c r="B26" s="12" t="s">
        <v>38</v>
      </c>
      <c r="C26" s="14" t="s">
        <v>20</v>
      </c>
      <c r="D26" s="15" t="s">
        <v>21</v>
      </c>
      <c r="E26" s="19">
        <f>E27+E28</f>
        <v>450080</v>
      </c>
      <c r="F26" s="27">
        <f>F27+F28</f>
        <v>385507.96</v>
      </c>
      <c r="G26" s="31">
        <f t="shared" si="0"/>
        <v>64572.03999999998</v>
      </c>
      <c r="H26" s="32"/>
      <c r="I26" s="1"/>
    </row>
    <row r="27" spans="2:9" ht="14.25" customHeight="1">
      <c r="B27" s="12" t="s">
        <v>39</v>
      </c>
      <c r="C27" s="14" t="s">
        <v>73</v>
      </c>
      <c r="D27" s="15" t="s">
        <v>74</v>
      </c>
      <c r="E27" s="17">
        <v>58000</v>
      </c>
      <c r="F27" s="18">
        <v>57996</v>
      </c>
      <c r="G27" s="17">
        <f>IF(OR(E27="-",IF(F27="-",0,F27)&gt;=IF(E27="-",0,E27)),"-",IF(E27="-",0,E27)-IF(F27="-",0,F27))</f>
        <v>4</v>
      </c>
      <c r="H27" s="32"/>
      <c r="I27" s="1"/>
    </row>
    <row r="28" spans="2:9" ht="18.75" customHeight="1">
      <c r="B28" s="12" t="s">
        <v>40</v>
      </c>
      <c r="C28" s="14" t="s">
        <v>8</v>
      </c>
      <c r="D28" s="15" t="s">
        <v>1</v>
      </c>
      <c r="E28" s="17">
        <v>392080</v>
      </c>
      <c r="F28" s="18">
        <v>327511.96</v>
      </c>
      <c r="G28" s="17">
        <f>IF(OR(E28="-",IF(F28="-",0,F28)&gt;=IF(E28="-",0,E28)),"-",IF(E28="-",0,E28)-IF(F28="-",0,F28))</f>
        <v>64568.03999999998</v>
      </c>
      <c r="H28" s="32"/>
      <c r="I28" s="1"/>
    </row>
    <row r="29" spans="2:9" ht="16.5" customHeight="1">
      <c r="B29" s="12" t="s">
        <v>41</v>
      </c>
      <c r="C29" s="14" t="s">
        <v>22</v>
      </c>
      <c r="D29" s="15" t="s">
        <v>23</v>
      </c>
      <c r="E29" s="19">
        <f>E30+E31</f>
        <v>205290</v>
      </c>
      <c r="F29" s="27">
        <f>F30+F31</f>
        <v>205290</v>
      </c>
      <c r="G29" s="31">
        <f t="shared" si="0"/>
        <v>0</v>
      </c>
      <c r="H29" s="32"/>
      <c r="I29" s="1"/>
    </row>
    <row r="30" spans="2:9" ht="15.75" customHeight="1">
      <c r="B30" s="12" t="s">
        <v>42</v>
      </c>
      <c r="C30" s="14" t="s">
        <v>24</v>
      </c>
      <c r="D30" s="15" t="s">
        <v>25</v>
      </c>
      <c r="E30" s="17">
        <v>205290</v>
      </c>
      <c r="F30" s="18">
        <v>205290</v>
      </c>
      <c r="G30" s="17" t="str">
        <f>IF(OR(E30="-",IF(F30="-",0,F30)&gt;=IF(E30="-",0,E30)),"-",IF(E30="-",0,E30)-IF(F30="-",0,F30))</f>
        <v>-</v>
      </c>
      <c r="H30" s="32"/>
      <c r="I30" s="1"/>
    </row>
    <row r="31" spans="2:9" ht="16.5" customHeight="1" hidden="1">
      <c r="B31" s="12" t="s">
        <v>44</v>
      </c>
      <c r="C31" s="14" t="s">
        <v>52</v>
      </c>
      <c r="D31" s="15" t="s">
        <v>50</v>
      </c>
      <c r="E31" s="19">
        <v>0</v>
      </c>
      <c r="F31" s="27">
        <v>0</v>
      </c>
      <c r="G31" s="31">
        <f t="shared" si="0"/>
        <v>0</v>
      </c>
      <c r="H31" s="32"/>
      <c r="I31" s="1"/>
    </row>
    <row r="32" spans="2:9" ht="20.25" customHeight="1">
      <c r="B32" s="12" t="s">
        <v>43</v>
      </c>
      <c r="C32" s="14" t="s">
        <v>64</v>
      </c>
      <c r="D32" s="15" t="s">
        <v>9</v>
      </c>
      <c r="E32" s="19">
        <f>E33</f>
        <v>212660</v>
      </c>
      <c r="F32" s="27">
        <f>F33</f>
        <v>208200</v>
      </c>
      <c r="G32" s="31">
        <f t="shared" si="0"/>
        <v>4460</v>
      </c>
      <c r="H32" s="32"/>
      <c r="I32" s="1"/>
    </row>
    <row r="33" spans="2:9" ht="14.25" customHeight="1">
      <c r="B33" s="12" t="s">
        <v>44</v>
      </c>
      <c r="C33" s="14" t="s">
        <v>10</v>
      </c>
      <c r="D33" s="15" t="s">
        <v>11</v>
      </c>
      <c r="E33" s="17">
        <v>212660</v>
      </c>
      <c r="F33" s="18">
        <v>208200</v>
      </c>
      <c r="G33" s="17">
        <f>IF(OR(E33="-",IF(F33="-",0,F33)&gt;=IF(E33="-",0,E33)),"-",IF(E33="-",0,E33)-IF(F33="-",0,F33))</f>
        <v>4460</v>
      </c>
      <c r="H33" s="32"/>
      <c r="I33" s="1"/>
    </row>
    <row r="34" spans="2:9" ht="24" customHeight="1" hidden="1">
      <c r="B34" s="12" t="s">
        <v>89</v>
      </c>
      <c r="C34" s="14" t="s">
        <v>53</v>
      </c>
      <c r="D34" s="15" t="s">
        <v>54</v>
      </c>
      <c r="E34" s="19">
        <v>107024</v>
      </c>
      <c r="F34" s="27">
        <v>107023.19</v>
      </c>
      <c r="G34" s="31">
        <f t="shared" si="0"/>
        <v>0.8099999999976717</v>
      </c>
      <c r="H34" s="32"/>
      <c r="I34" s="1"/>
    </row>
    <row r="35" spans="2:9" ht="24" customHeight="1" hidden="1">
      <c r="B35" s="12" t="s">
        <v>46</v>
      </c>
      <c r="C35" s="14" t="s">
        <v>78</v>
      </c>
      <c r="D35" s="15" t="s">
        <v>76</v>
      </c>
      <c r="E35" s="19">
        <v>0</v>
      </c>
      <c r="F35" s="27">
        <v>0</v>
      </c>
      <c r="G35" s="31">
        <f t="shared" si="0"/>
        <v>0</v>
      </c>
      <c r="H35" s="32"/>
      <c r="I35" s="1"/>
    </row>
    <row r="36" spans="2:9" ht="24" customHeight="1" hidden="1">
      <c r="B36" s="12" t="s">
        <v>47</v>
      </c>
      <c r="C36" s="14" t="s">
        <v>79</v>
      </c>
      <c r="D36" s="15" t="s">
        <v>77</v>
      </c>
      <c r="E36" s="19">
        <v>0</v>
      </c>
      <c r="F36" s="27">
        <v>0</v>
      </c>
      <c r="G36" s="31">
        <f t="shared" si="0"/>
        <v>0</v>
      </c>
      <c r="H36" s="32"/>
      <c r="I36" s="1"/>
    </row>
    <row r="37" spans="2:9" ht="21.75" customHeight="1" hidden="1">
      <c r="B37" s="12" t="s">
        <v>90</v>
      </c>
      <c r="C37" s="14" t="s">
        <v>80</v>
      </c>
      <c r="D37" s="15" t="s">
        <v>82</v>
      </c>
      <c r="E37" s="19">
        <v>0</v>
      </c>
      <c r="F37" s="27">
        <v>0</v>
      </c>
      <c r="G37" s="31">
        <f t="shared" si="0"/>
        <v>0</v>
      </c>
      <c r="H37" s="32"/>
      <c r="I37" s="1"/>
    </row>
    <row r="38" spans="2:9" ht="21" customHeight="1" hidden="1">
      <c r="B38" s="12" t="s">
        <v>91</v>
      </c>
      <c r="C38" s="14" t="s">
        <v>83</v>
      </c>
      <c r="D38" s="15" t="s">
        <v>84</v>
      </c>
      <c r="E38" s="19">
        <v>0</v>
      </c>
      <c r="F38" s="27">
        <v>0</v>
      </c>
      <c r="G38" s="31">
        <f t="shared" si="0"/>
        <v>0</v>
      </c>
      <c r="H38" s="32"/>
      <c r="I38" s="1"/>
    </row>
    <row r="39" spans="2:9" ht="27.75" customHeight="1">
      <c r="B39" s="12" t="s">
        <v>45</v>
      </c>
      <c r="C39" s="14" t="s">
        <v>88</v>
      </c>
      <c r="D39" s="15" t="s">
        <v>61</v>
      </c>
      <c r="E39" s="19">
        <f>E40</f>
        <v>73795</v>
      </c>
      <c r="F39" s="27">
        <f>F40</f>
        <v>73173.66</v>
      </c>
      <c r="G39" s="31">
        <f t="shared" si="0"/>
        <v>621.3399999999965</v>
      </c>
      <c r="H39" s="32"/>
      <c r="I39" s="1"/>
    </row>
    <row r="40" spans="2:9" ht="15.75" customHeight="1">
      <c r="B40" s="12" t="s">
        <v>81</v>
      </c>
      <c r="C40" s="14" t="s">
        <v>63</v>
      </c>
      <c r="D40" s="15" t="s">
        <v>62</v>
      </c>
      <c r="E40" s="17">
        <v>73795</v>
      </c>
      <c r="F40" s="18">
        <v>73173.66</v>
      </c>
      <c r="G40" s="17">
        <f>IF(OR(E40="-",IF(F40="-",0,F40)&gt;=IF(E40="-",0,E40)),"-",IF(E40="-",0,E40)-IF(F40="-",0,F40))</f>
        <v>621.3399999999965</v>
      </c>
      <c r="H40" s="32"/>
      <c r="I40" s="1"/>
    </row>
    <row r="41" spans="2:9" ht="15.75">
      <c r="B41" s="36" t="s">
        <v>75</v>
      </c>
      <c r="C41" s="36"/>
      <c r="D41" s="16"/>
      <c r="E41" s="20">
        <f>E9+E16+E21+E23+E26+E29+E32+E39</f>
        <v>7039379.11</v>
      </c>
      <c r="F41" s="28">
        <f>F9+F16+F21+F23+F26+F29+F32+F39</f>
        <v>6841397.230000001</v>
      </c>
      <c r="G41" s="31">
        <f t="shared" si="0"/>
        <v>197981.87999999896</v>
      </c>
      <c r="H41" s="32"/>
      <c r="I41" s="1"/>
    </row>
    <row r="42" spans="2:7" ht="15.75">
      <c r="B42" s="1"/>
      <c r="C42" s="1"/>
      <c r="D42" s="1"/>
      <c r="E42" s="21"/>
      <c r="F42" s="21"/>
      <c r="G42" s="21"/>
    </row>
    <row r="43" spans="2:7" ht="15.75">
      <c r="B43" s="1"/>
      <c r="C43" s="1"/>
      <c r="D43" s="1"/>
      <c r="E43" s="21"/>
      <c r="F43" s="22"/>
      <c r="G43" s="21"/>
    </row>
    <row r="44" spans="2:7" ht="15.75">
      <c r="B44" s="1"/>
      <c r="C44" s="1"/>
      <c r="D44" s="1"/>
      <c r="E44" s="21"/>
      <c r="F44" s="21"/>
      <c r="G44" s="21"/>
    </row>
    <row r="45" spans="2:7" ht="15.75">
      <c r="B45" s="1"/>
      <c r="C45" s="1"/>
      <c r="D45" s="1"/>
      <c r="E45" s="21"/>
      <c r="F45" s="21"/>
      <c r="G45" s="21"/>
    </row>
    <row r="46" spans="2:7" ht="15.75">
      <c r="B46" s="1"/>
      <c r="C46" s="1"/>
      <c r="D46" s="1"/>
      <c r="E46" s="21"/>
      <c r="F46" s="21"/>
      <c r="G46" s="2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</sheetData>
  <sheetProtection/>
  <mergeCells count="6">
    <mergeCell ref="D4:G4"/>
    <mergeCell ref="B5:G5"/>
    <mergeCell ref="B41:C41"/>
    <mergeCell ref="F1:G1"/>
    <mergeCell ref="D2:G2"/>
    <mergeCell ref="E3:G3"/>
  </mergeCells>
  <conditionalFormatting sqref="F10:G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2019-06-19T04:42:40Z</cp:lastPrinted>
  <dcterms:created xsi:type="dcterms:W3CDTF">2008-11-10T02:06:09Z</dcterms:created>
  <dcterms:modified xsi:type="dcterms:W3CDTF">2019-06-19T04:42:43Z</dcterms:modified>
  <cp:category/>
  <cp:version/>
  <cp:contentType/>
  <cp:contentStatus/>
</cp:coreProperties>
</file>